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298397D2-477B-6646-B17B-3487B13FC346}" xr6:coauthVersionLast="47" xr6:coauthVersionMax="47" xr10:uidLastSave="{00000000-0000-0000-0000-000000000000}"/>
  <bookViews>
    <workbookView xWindow="2580" yWindow="1280" windowWidth="24500" windowHeight="15460" xr2:uid="{00000000-000D-0000-FFFF-FFFF00000000}"/>
  </bookViews>
  <sheets>
    <sheet name="Rotatividade Voluntária" sheetId="2" r:id="rId1"/>
  </sheets>
  <definedNames>
    <definedName name="_Toc114376635" localSheetId="0">'Rotatividade Voluntária'!$B$2</definedName>
    <definedName name="_xlnm.Print_Area" localSheetId="0">'Rotatividade Voluntária'!$C$5:$H$23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2" l="1"/>
  <c r="G16" i="2"/>
  <c r="G15" i="2"/>
  <c r="G14" i="2"/>
  <c r="G13" i="2"/>
  <c r="G12" i="2"/>
  <c r="G11" i="2"/>
  <c r="G10" i="2"/>
  <c r="G9" i="2"/>
  <c r="G8" i="2"/>
  <c r="G7" i="2"/>
  <c r="G6" i="2"/>
  <c r="E18" i="2"/>
  <c r="D18" i="2"/>
  <c r="F7" i="2"/>
  <c r="F8" i="2"/>
  <c r="F9" i="2"/>
  <c r="F10" i="2"/>
  <c r="F11" i="2"/>
  <c r="F12" i="2"/>
  <c r="F13" i="2"/>
  <c r="F14" i="2"/>
  <c r="F15" i="2"/>
  <c r="F16" i="2"/>
  <c r="F17" i="2"/>
  <c r="F6" i="2"/>
  <c r="G18" i="2" l="1"/>
  <c r="F18" i="2"/>
</calcChain>
</file>

<file path=xl/sharedStrings.xml><?xml version="1.0" encoding="utf-8"?>
<sst xmlns="http://schemas.openxmlformats.org/spreadsheetml/2006/main" count="29" uniqueCount="29">
  <si>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</si>
  <si>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</si>
  <si>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</si>
  <si>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</si>
  <si>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</si>
  <si>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</si>
  <si>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</si>
  <si>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</si>
  <si>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</si>
  <si>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</si>
  <si>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</si>
  <si>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</si>
  <si>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</si>
  <si>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B</t>
  </si>
  <si>
    <t>C</t>
  </si>
  <si>
    <t>D</t>
  </si>
  <si>
    <t>E</t>
  </si>
  <si>
    <t>Custo total da folha, Reais</t>
  </si>
  <si>
    <t>Total</t>
  </si>
  <si>
    <t>Custo com Assistência Médica, Reais</t>
  </si>
  <si>
    <t>Mês</t>
  </si>
  <si>
    <t>F</t>
  </si>
  <si>
    <t>Custo da Assistência Médica em Relação à Folha no mês, %</t>
  </si>
  <si>
    <t>Custo da Assistência Médica em Relação à Folha acumulado no ano, %</t>
  </si>
  <si>
    <t>Planilha 15 - Cálculo do Custo da Assistência Médica em Relação à Folha</t>
  </si>
  <si>
    <t>11.6.23</t>
  </si>
  <si>
    <t>Dados do fechamento do mês.</t>
  </si>
  <si>
    <t xml:space="preserve"> - Dados fornecidos.</t>
  </si>
  <si>
    <t xml:space="preserve"> - Dados calculados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</si>
</sst>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3" fillId="2" borderId="1" xfId="0" applyNumberFormat="1" applyFont="1" applyFill="1" applyBorder="1" applyProtection="1">
      <protection locked="0"/>
    </xf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3" fillId="0" borderId="0" xfId="0" applyFont="1" applyProtection="1"/>
    <xf numFmtId="164" fontId="3" fillId="0" borderId="0" xfId="0" applyNumberFormat="1" applyFont="1" applyProtection="1"/>
    <xf numFmtId="164" fontId="1" fillId="0" borderId="0" xfId="0" applyNumberFormat="1" applyFont="1" applyAlignment="1" applyProtection="1">
      <alignment horizontal="right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1" xfId="0" applyFont="1" applyBorder="1" applyProtection="1"/>
    <xf numFmtId="164" fontId="3" fillId="4" borderId="1" xfId="0" applyNumberFormat="1" applyFont="1" applyFill="1" applyBorder="1" applyProtection="1"/>
    <xf numFmtId="0" fontId="3" fillId="3" borderId="0" xfId="0" applyFont="1" applyFill="1" applyProtection="1"/>
    <xf numFmtId="164" fontId="2" fillId="4" borderId="1" xfId="0" applyNumberFormat="1" applyFont="1" applyFill="1" applyBorder="1" applyProtection="1"/>
    <xf numFmtId="0" fontId="3" fillId="3" borderId="1" xfId="0" applyFont="1" applyFill="1" applyBorder="1" applyAlignment="1" applyProtection="1">
      <alignment horizontal="right"/>
    </xf>
    <xf numFmtId="4" fontId="3" fillId="4" borderId="1" xfId="0" applyNumberFormat="1" applyFont="1" applyFill="1" applyBorder="1" applyProtection="1"/>
    <xf numFmtId="165" fontId="3" fillId="4" borderId="1" xfId="0" applyNumberFormat="1" applyFont="1" applyFill="1" applyBorder="1" applyProtection="1"/>
    <xf numFmtId="0" fontId="1" fillId="0" borderId="0" xfId="0" applyFont="1" applyProtection="1"/>
    <xf numFmtId="0" fontId="3" fillId="2" borderId="0" xfId="0" applyFont="1" applyFill="1" applyProtection="1"/>
    <xf numFmtId="0" fontId="3" fillId="4" borderId="0" xfId="0" applyFont="1" applyFill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414020</xdr:colOff>
      <xdr:row>43</xdr:row>
      <xdr:rowOff>22796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63EF5F9-61AA-8B4F-828B-1B23C4F22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486400"/>
          <a:ext cx="7769860" cy="388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3"/>
  <sheetViews>
    <sheetView tabSelected="1" zoomScale="125" zoomScaleNormal="125" workbookViewId="0">
      <selection activeCell="D6" sqref="D6"/>
    </sheetView>
  </sheetViews>
  <sheetFormatPr baseColWidth="10" defaultColWidth="8.83203125" defaultRowHeight="16" x14ac:dyDescent="0.2"/>
  <cols>
    <col min="1" max="1" width="5.5" style="4" customWidth="1"/>
    <col min="2" max="2" width="4.5" style="7" customWidth="1"/>
    <col min="3" max="3" width="10.33203125" style="4" customWidth="1"/>
    <col min="4" max="4" width="16" style="4" customWidth="1"/>
    <col min="5" max="5" width="14.5" style="4" customWidth="1"/>
    <col min="6" max="7" width="18.83203125" style="5" customWidth="1"/>
    <col min="8" max="8" width="9.1640625" style="4" customWidth="1"/>
    <col min="9" max="16384" width="8.83203125" style="4"/>
  </cols>
  <sheetData>
    <row r="2" spans="2:8" s="2" customFormat="1" ht="19" x14ac:dyDescent="0.25">
      <c r="C2" s="3" t="s">
        <v>24</v>
      </c>
      <c r="D2" s="3"/>
      <c r="E2" s="3"/>
      <c r="F2" s="3"/>
      <c r="G2" s="3"/>
    </row>
    <row r="3" spans="2:8" x14ac:dyDescent="0.2">
      <c r="B3" s="4"/>
      <c r="G3" s="6" t="s">
        <v>25</v>
      </c>
    </row>
    <row r="4" spans="2:8" x14ac:dyDescent="0.2">
      <c r="C4" s="8" t="s">
        <v>13</v>
      </c>
      <c r="D4" s="8" t="s">
        <v>14</v>
      </c>
      <c r="E4" s="8" t="s">
        <v>15</v>
      </c>
      <c r="F4" s="8" t="s">
        <v>16</v>
      </c>
      <c r="G4" s="8" t="s">
        <v>21</v>
      </c>
    </row>
    <row r="5" spans="2:8" s="13" customFormat="1" ht="61" customHeight="1" x14ac:dyDescent="0.2">
      <c r="B5" s="9">
        <v>2</v>
      </c>
      <c r="C5" s="10" t="s">
        <v>20</v>
      </c>
      <c r="D5" s="11" t="s">
        <v>17</v>
      </c>
      <c r="E5" s="11" t="s">
        <v>19</v>
      </c>
      <c r="F5" s="11" t="s">
        <v>22</v>
      </c>
      <c r="G5" s="11" t="s">
        <v>23</v>
      </c>
      <c r="H5" s="12"/>
    </row>
    <row r="6" spans="2:8" x14ac:dyDescent="0.2">
      <c r="B6" s="9">
        <v>3</v>
      </c>
      <c r="C6" s="14" t="s">
        <v>0</v>
      </c>
      <c r="D6" s="1">
        <v>1138600.1000000001</v>
      </c>
      <c r="E6" s="1">
        <v>151433.81330000001</v>
      </c>
      <c r="F6" s="15">
        <f>E6/D6*100</f>
        <v>13.3</v>
      </c>
      <c r="G6" s="15">
        <f>E6/D6*100</f>
        <v>13.3</v>
      </c>
      <c r="H6" s="16"/>
    </row>
    <row r="7" spans="2:8" x14ac:dyDescent="0.2">
      <c r="B7" s="7">
        <v>4</v>
      </c>
      <c r="C7" s="14" t="s">
        <v>1</v>
      </c>
      <c r="D7" s="1">
        <v>1046569.5</v>
      </c>
      <c r="E7" s="1">
        <v>138147.174</v>
      </c>
      <c r="F7" s="15">
        <f t="shared" ref="F7:F17" si="0">E7/D7*100</f>
        <v>13.200000000000001</v>
      </c>
      <c r="G7" s="17">
        <f>SUM(E6:E7)/(D6+D7)*100</f>
        <v>13.252105799934249</v>
      </c>
      <c r="H7" s="16"/>
    </row>
    <row r="8" spans="2:8" x14ac:dyDescent="0.2">
      <c r="B8" s="9">
        <v>5</v>
      </c>
      <c r="C8" s="14" t="s">
        <v>3</v>
      </c>
      <c r="D8" s="1">
        <v>1090154.7</v>
      </c>
      <c r="E8" s="1">
        <v>144990.57509999999</v>
      </c>
      <c r="F8" s="15">
        <f t="shared" si="0"/>
        <v>13.3</v>
      </c>
      <c r="G8" s="15">
        <f>(E6+E7+E8)/(D6+D7+D8)*100</f>
        <v>13.26804684348356</v>
      </c>
      <c r="H8" s="16"/>
    </row>
    <row r="9" spans="2:8" x14ac:dyDescent="0.2">
      <c r="B9" s="7">
        <v>6</v>
      </c>
      <c r="C9" s="14" t="s">
        <v>4</v>
      </c>
      <c r="D9" s="1">
        <v>1090154.7</v>
      </c>
      <c r="E9" s="1">
        <v>146080.7298</v>
      </c>
      <c r="F9" s="15">
        <f t="shared" si="0"/>
        <v>13.4</v>
      </c>
      <c r="G9" s="15">
        <f>(E6+E7+E8+E9)/(D6+D7+D8+D9)*100</f>
        <v>13.300998405902309</v>
      </c>
      <c r="H9" s="16"/>
    </row>
    <row r="10" spans="2:8" x14ac:dyDescent="0.2">
      <c r="B10" s="9">
        <v>7</v>
      </c>
      <c r="C10" s="14" t="s">
        <v>5</v>
      </c>
      <c r="D10" s="1">
        <v>1178954.44</v>
      </c>
      <c r="E10" s="1">
        <v>152085.12276</v>
      </c>
      <c r="F10" s="15">
        <f t="shared" si="0"/>
        <v>12.9</v>
      </c>
      <c r="G10" s="15">
        <f>(E6+E7+E8+E9+E10)/(D6+D7+D8+D9+D10)*100</f>
        <v>13.21573110921862</v>
      </c>
      <c r="H10" s="16"/>
    </row>
    <row r="11" spans="2:8" x14ac:dyDescent="0.2">
      <c r="B11" s="7">
        <v>8</v>
      </c>
      <c r="C11" s="14" t="s">
        <v>6</v>
      </c>
      <c r="D11" s="1">
        <v>1065570.5</v>
      </c>
      <c r="E11" s="1">
        <v>141393.024</v>
      </c>
      <c r="F11" s="15">
        <f t="shared" si="0"/>
        <v>13.269232209412705</v>
      </c>
      <c r="G11" s="15">
        <f>(E6+E7+E8+E9+E10+E11)/(D6+D7+D8+D9+D10+D11)*100</f>
        <v>13.224355793046621</v>
      </c>
      <c r="H11" s="16"/>
    </row>
    <row r="12" spans="2:8" x14ac:dyDescent="0.2">
      <c r="B12" s="9">
        <v>9</v>
      </c>
      <c r="C12" s="14" t="s">
        <v>7</v>
      </c>
      <c r="D12" s="1">
        <v>1127600.1000000001</v>
      </c>
      <c r="E12" s="1">
        <v>147715.61310000002</v>
      </c>
      <c r="F12" s="15">
        <f t="shared" si="0"/>
        <v>13.100000000000001</v>
      </c>
      <c r="G12" s="15">
        <f>(E6+E7+E8+E9+E10+E11+E12)/(D6+D7+D8+D9+D10+D11+D12)*100</f>
        <v>13.206233438381009</v>
      </c>
      <c r="H12" s="16"/>
    </row>
    <row r="13" spans="2:8" x14ac:dyDescent="0.2">
      <c r="B13" s="7">
        <v>10</v>
      </c>
      <c r="C13" s="14" t="s">
        <v>8</v>
      </c>
      <c r="D13" s="1">
        <v>1086569.5</v>
      </c>
      <c r="E13" s="1">
        <v>148860.02149999997</v>
      </c>
      <c r="F13" s="15">
        <f t="shared" si="0"/>
        <v>13.699999999999998</v>
      </c>
      <c r="G13" s="15">
        <f>(E6+E7+E8+E9+E10+E11+E12+E13)/(D6+D7+D8+D9+D10+D11+D12+D13)*100</f>
        <v>13.267033657635885</v>
      </c>
      <c r="H13" s="16"/>
    </row>
    <row r="14" spans="2:8" x14ac:dyDescent="0.2">
      <c r="B14" s="9">
        <v>11</v>
      </c>
      <c r="C14" s="14" t="s">
        <v>9</v>
      </c>
      <c r="D14" s="1">
        <v>1110154.7</v>
      </c>
      <c r="E14" s="1">
        <v>149870.88449999999</v>
      </c>
      <c r="F14" s="15">
        <f t="shared" si="0"/>
        <v>13.499999999999998</v>
      </c>
      <c r="G14" s="15">
        <f>(E6+E7+E8+E9+E10+E11+E12+E13+E14)/(D6+D7+D8+D9+D10+D11+D12+D13+D14)*100</f>
        <v>13.293067494415709</v>
      </c>
      <c r="H14" s="16"/>
    </row>
    <row r="15" spans="2:8" x14ac:dyDescent="0.2">
      <c r="B15" s="7">
        <v>12</v>
      </c>
      <c r="C15" s="14" t="s">
        <v>10</v>
      </c>
      <c r="D15" s="1">
        <v>1100154.7</v>
      </c>
      <c r="E15" s="1">
        <v>151821.3486</v>
      </c>
      <c r="F15" s="15">
        <f t="shared" si="0"/>
        <v>13.8</v>
      </c>
      <c r="G15" s="15">
        <f>(E6+E7+E8+E9+E10+E11+E12+E13+E14+E15)/(D6+D7+D8+D9+D10+D11+D12+D13+D14+D15)*100</f>
        <v>13.34360943477067</v>
      </c>
      <c r="H15" s="16"/>
    </row>
    <row r="16" spans="2:8" x14ac:dyDescent="0.2">
      <c r="B16" s="9">
        <v>13</v>
      </c>
      <c r="C16" s="14" t="s">
        <v>11</v>
      </c>
      <c r="D16" s="1">
        <v>1187954.44</v>
      </c>
      <c r="E16" s="1">
        <v>160373.84940000001</v>
      </c>
      <c r="F16" s="15">
        <f t="shared" si="0"/>
        <v>13.5</v>
      </c>
      <c r="G16" s="15">
        <f>(E6+E7+E8+E9+E10+E11+E12+E13+E14+E15+E16)/(D6+D7+D8+D9+D10+D11+D12+D13+D14+D15+D16)*100</f>
        <v>13.358809747160269</v>
      </c>
      <c r="H16" s="16"/>
    </row>
    <row r="17" spans="2:8" x14ac:dyDescent="0.2">
      <c r="B17" s="7">
        <v>14</v>
      </c>
      <c r="C17" s="14" t="s">
        <v>2</v>
      </c>
      <c r="D17" s="1">
        <v>1121154.7</v>
      </c>
      <c r="E17" s="1">
        <v>152477.03919999997</v>
      </c>
      <c r="F17" s="15">
        <f t="shared" si="0"/>
        <v>13.599999999999998</v>
      </c>
      <c r="G17" s="15">
        <f>(E6+E7+E8+E9+E10+E11+E12+E13+E14+E15+E16+E17)/(D6+D7+D8+D9+D10+D11+D12+D13+D14+D15+D16+D17)*100</f>
        <v>13.379075023852199</v>
      </c>
      <c r="H17" s="16"/>
    </row>
    <row r="18" spans="2:8" x14ac:dyDescent="0.2">
      <c r="B18" s="9">
        <v>15</v>
      </c>
      <c r="C18" s="18" t="s">
        <v>18</v>
      </c>
      <c r="D18" s="19">
        <f>SUM(D6:D17)</f>
        <v>13343592.079999996</v>
      </c>
      <c r="E18" s="19">
        <f>SUM(E6:E17)</f>
        <v>1785249.1952599997</v>
      </c>
      <c r="F18" s="20">
        <f>E18/D18*100</f>
        <v>13.379075023852199</v>
      </c>
      <c r="G18" s="20">
        <f>E18/D18*100</f>
        <v>13.379075023852199</v>
      </c>
      <c r="H18" s="16"/>
    </row>
    <row r="19" spans="2:8" s="2" customFormat="1" x14ac:dyDescent="0.2">
      <c r="C19" s="4"/>
      <c r="D19" s="5"/>
      <c r="E19" s="4"/>
      <c r="F19" s="5"/>
      <c r="G19" s="5"/>
      <c r="H19" s="4"/>
    </row>
    <row r="20" spans="2:8" x14ac:dyDescent="0.2">
      <c r="B20" s="4" t="s">
        <v>12</v>
      </c>
      <c r="D20" s="5"/>
    </row>
    <row r="21" spans="2:8" x14ac:dyDescent="0.2">
      <c r="B21" s="9"/>
      <c r="C21" s="21" t="s">
        <v>26</v>
      </c>
    </row>
    <row r="22" spans="2:8" x14ac:dyDescent="0.2">
      <c r="C22" s="22"/>
      <c r="D22" s="21" t="s">
        <v>27</v>
      </c>
    </row>
    <row r="23" spans="2:8" x14ac:dyDescent="0.2">
      <c r="B23" s="9"/>
      <c r="C23" s="23"/>
      <c r="D23" s="21" t="s">
        <v>28</v>
      </c>
    </row>
  </sheetData>
  <sheetProtection sheet="1" selectLockedCells="1"/>
  <mergeCells count="1">
    <mergeCell ref="C2:G2"/>
  </mergeCells>
  <pageMargins left="0.25" right="0.25" top="0.75" bottom="0.75" header="0.3" footer="0.3"/>
  <pageSetup paperSize="9" scale="86" orientation="landscape" horizontalDpi="0" verticalDpi="0" r:id="rId1"/>
  <ignoredErrors>
    <ignoredError sqref="F6:F17 G6 G8:G17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Rotatividade Voluntária</vt:lpstr>
      <vt:lpstr>'Rotatividade Voluntária'!_Toc114376635</vt:lpstr>
      <vt:lpstr>'Rotatividade Voluntária'!Area_de_impressao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2019-05-21T19:55:16Z</cp:lastPrinted>
  <dcterms:created xsi:type="dcterms:W3CDTF">2010-08-06T13:34:23Z</dcterms:created>
  <dcterms:modified xsi:type="dcterms:W3CDTF">2023-06-11T08:19:04Z</dcterms:modified>
</cp:coreProperties>
</file>